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<sst xmlns="http://schemas.openxmlformats.org/spreadsheetml/2006/main" count="464" uniqueCount="111">
  <si>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</si>
  <si>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</si>
  <si>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</si>
  <si>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009</t>
  </si>
  <si>
    <t>06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</si>
  <si>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</si>
  <si>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</si>
  <si>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</si>
  <si>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</si>
  <si>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</si>
  <si>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</si>
  <si>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</si>
  <si>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</si>
  <si>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</si>
  <si>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</si>
  <si>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</si>
  <si>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</si>
  <si>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</si>
  <si>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</si>
  <si>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</si>
  <si>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</si>
  <si>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</si>
  <si>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</si>
  <si>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</si>
  <si>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</si>
  <si>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</si>
  <si>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</si>
  <si>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</si>
  <si>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</si>
  <si>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</si>
  <si>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</si>
  <si>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</si>
  <si>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</si>
  <si>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</si>
  <si>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</si>
  <si>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</si>
  <si>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</si>
  <si>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</si>
  <si>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</si>
  <si>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</si>
  <si>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</si>
  <si>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</si>
  <si>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</si>
  <si>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</si>
  <si>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</si>
  <si>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</si>
  <si>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</si>
  <si>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023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</si>
  <si>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</si>
  <si>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</si>
  <si>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</si>
  <si>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</si>
  <si>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</si>
  <si>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</si>
  <si>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</si>
  <si>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</si>
  <si>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</si>
  <si>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</si>
  <si>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</si>
  <si>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</si>
  <si>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</si>
  <si>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030</t>
  </si>
  <si>
    <t>05</t>
  </si>
  <si>
    <t>03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</si>
  <si>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</si>
  <si>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</si>
  <si>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</si>
  <si>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</si>
  <si>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</si>
  <si>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</si>
  <si>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</si>
  <si>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</si>
  <si>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</si>
  <si>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</si>
  <si>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</si>
  <si>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</si>
  <si>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</si>
  <si>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</si>
  <si>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</si>
  <si>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</si>
  <si>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</si>
  <si>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</si>
  <si>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</si>
  <si>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</si>
  <si>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</si>
  <si>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</si>
  <si>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</si>
  <si>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</si>
  <si>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</si>
  <si>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100</t>
  </si>
  <si>
    <t>ДОХОДЫ МИГНИНСКОГО БЮДЖЕТА на 2014 год</t>
  </si>
  <si>
    <t>016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</si>
  <si>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(Мигнинского сельсовет)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</si>
  <si>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</si>
  <si>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</si>
  <si>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</si>
  <si>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</si>
  <si>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</si>
  <si>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от 27  декабря 2013 № 48-1р</t>
  </si>
  <si>
    <t>Приложение 2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</si>
  <si>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</si>
  <si>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</si>
  <si>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</si>
  <si>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</si>
  <si>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</si>
  <si>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</si>
  <si>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</si>
  <si>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0016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</si>
  <si>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(Мигнинский сельсовет)</t>
  </si>
  <si>
    <t>к  решению Мигнинского Совета депутатов</t>
  </si>
  <si>
    <t>от 24  ноября  2014 № 58-3р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</si>
</sst>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>
      <alignment/>
      <protection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Font="1" applyFill="1" applyBorder="1" applyAlignment="1">
      <alignment horizontal="justify" vertical="center" wrapText="1"/>
    </xf>
    <xf numFmtId="0" fontId="2" fillId="0" borderId="15" xfId="0" applyNumberFormat="1" applyFont="1" applyFill="1" applyBorder="1" applyAlignment="1">
      <alignment horizontal="justify" vertical="center" wrapText="1" shrinkToFit="1"/>
    </xf>
    <xf numFmtId="0" fontId="11" fillId="0" borderId="14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6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6" xfId="61" applyNumberFormat="1" applyFont="1" applyFill="1" applyBorder="1" applyAlignment="1" applyProtection="1">
      <alignment horizontal="center" vertical="top" wrapText="1"/>
      <protection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6" xfId="61" applyNumberFormat="1" applyFont="1" applyFill="1" applyBorder="1" applyAlignment="1" applyProtection="1">
      <alignment horizontal="center" vertical="top" wrapText="1"/>
      <protection/>
    </xf>
    <xf numFmtId="49" fontId="1" fillId="24" borderId="10" xfId="0" applyNumberFormat="1" applyFont="1" applyFill="1" applyBorder="1" applyAlignment="1">
      <alignment horizontal="center"/>
    </xf>
    <xf numFmtId="0" fontId="1" fillId="24" borderId="14" xfId="0" applyNumberFormat="1" applyFont="1" applyFill="1" applyBorder="1" applyAlignment="1">
      <alignment horizontal="justify" vertical="center" wrapText="1" shrinkToFit="1"/>
    </xf>
    <xf numFmtId="0" fontId="1" fillId="24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2" fillId="24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vertical="center" wrapText="1"/>
    </xf>
    <xf numFmtId="4" fontId="2" fillId="25" borderId="11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justify" vertical="top" wrapText="1" shrinkToFit="1"/>
    </xf>
    <xf numFmtId="0" fontId="1" fillId="0" borderId="14" xfId="0" applyNumberFormat="1" applyFont="1" applyFill="1" applyBorder="1" applyAlignment="1">
      <alignment horizontal="justify" vertical="top" wrapText="1" shrinkToFit="1"/>
    </xf>
    <xf numFmtId="49" fontId="1" fillId="25" borderId="10" xfId="0" applyNumberFormat="1" applyFont="1" applyFill="1" applyBorder="1" applyAlignment="1">
      <alignment horizontal="center"/>
    </xf>
    <xf numFmtId="1" fontId="4" fillId="25" borderId="16" xfId="61" applyNumberFormat="1" applyFont="1" applyFill="1" applyBorder="1" applyAlignment="1" applyProtection="1">
      <alignment horizontal="center" vertical="top" wrapText="1"/>
      <protection/>
    </xf>
    <xf numFmtId="0" fontId="1" fillId="25" borderId="14" xfId="0" applyNumberFormat="1" applyFont="1" applyFill="1" applyBorder="1" applyAlignment="1">
      <alignment horizontal="justify" vertical="center" wrapText="1" shrinkToFi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1">
      <selection activeCell="A9" sqref="A9:K9"/>
    </sheetView>
  </sheetViews>
  <sheetFormatPr defaultColWidth="9.00390625" defaultRowHeight="12.75"/>
  <cols>
    <col min="1" max="1" width="3.25390625" style="35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95.625" style="29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56" t="s">
        <v>99</v>
      </c>
      <c r="K1" s="56"/>
    </row>
    <row r="2" spans="10:11" ht="12.75">
      <c r="J2" s="57" t="s">
        <v>109</v>
      </c>
      <c r="K2" s="57"/>
    </row>
    <row r="3" spans="10:11" ht="12.75">
      <c r="J3" s="57" t="s">
        <v>110</v>
      </c>
      <c r="K3" s="57"/>
    </row>
    <row r="4" spans="10:11" ht="12.75">
      <c r="J4" s="56" t="s">
        <v>44</v>
      </c>
      <c r="K4" s="56"/>
    </row>
    <row r="5" spans="10:11" ht="12.75">
      <c r="J5" s="57" t="s">
        <v>109</v>
      </c>
      <c r="K5" s="57"/>
    </row>
    <row r="6" spans="10:11" ht="12.75">
      <c r="J6" s="57" t="s">
        <v>98</v>
      </c>
      <c r="K6" s="57"/>
    </row>
    <row r="7" ht="12.75">
      <c r="K7" s="16"/>
    </row>
    <row r="8" ht="12.75">
      <c r="K8" s="16"/>
    </row>
    <row r="9" spans="1:11" ht="18.75">
      <c r="A9" s="62" t="s">
        <v>90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 s="3" customFormat="1" ht="12" thickBot="1">
      <c r="A10" s="36"/>
      <c r="B10" s="17"/>
      <c r="C10" s="17"/>
      <c r="D10" s="17"/>
      <c r="E10" s="17"/>
      <c r="F10" s="17"/>
      <c r="G10" s="17"/>
      <c r="H10" s="17"/>
      <c r="I10" s="17"/>
      <c r="J10" s="58" t="s">
        <v>22</v>
      </c>
      <c r="K10" s="58"/>
      <c r="L10" s="4"/>
      <c r="M10" s="4"/>
    </row>
    <row r="11" spans="1:13" s="6" customFormat="1" ht="10.5" customHeight="1">
      <c r="A11" s="63" t="s">
        <v>23</v>
      </c>
      <c r="B11" s="64" t="s">
        <v>88</v>
      </c>
      <c r="C11" s="65"/>
      <c r="D11" s="65"/>
      <c r="E11" s="65"/>
      <c r="F11" s="65"/>
      <c r="G11" s="65"/>
      <c r="H11" s="65"/>
      <c r="I11" s="65"/>
      <c r="J11" s="59" t="s">
        <v>50</v>
      </c>
      <c r="K11" s="60" t="s">
        <v>72</v>
      </c>
      <c r="L11" s="10"/>
      <c r="M11" s="10"/>
    </row>
    <row r="12" spans="1:13" s="6" customFormat="1" ht="175.5">
      <c r="A12" s="63"/>
      <c r="B12" s="18" t="s">
        <v>51</v>
      </c>
      <c r="C12" s="18" t="s">
        <v>52</v>
      </c>
      <c r="D12" s="18" t="s">
        <v>53</v>
      </c>
      <c r="E12" s="18" t="s">
        <v>54</v>
      </c>
      <c r="F12" s="18" t="s">
        <v>55</v>
      </c>
      <c r="G12" s="18" t="s">
        <v>56</v>
      </c>
      <c r="H12" s="18" t="s">
        <v>57</v>
      </c>
      <c r="I12" s="18" t="s">
        <v>58</v>
      </c>
      <c r="J12" s="59"/>
      <c r="K12" s="61"/>
      <c r="L12" s="10"/>
      <c r="M12" s="10"/>
    </row>
    <row r="13" spans="1:13" s="6" customFormat="1" ht="10.5">
      <c r="A13" s="37"/>
      <c r="B13" s="19" t="s">
        <v>24</v>
      </c>
      <c r="C13" s="19" t="s">
        <v>25</v>
      </c>
      <c r="D13" s="19" t="s">
        <v>26</v>
      </c>
      <c r="E13" s="19" t="s">
        <v>27</v>
      </c>
      <c r="F13" s="19" t="s">
        <v>28</v>
      </c>
      <c r="G13" s="19" t="s">
        <v>29</v>
      </c>
      <c r="H13" s="19" t="s">
        <v>30</v>
      </c>
      <c r="I13" s="19" t="s">
        <v>31</v>
      </c>
      <c r="J13" s="47" t="s">
        <v>32</v>
      </c>
      <c r="K13" s="20" t="s">
        <v>33</v>
      </c>
      <c r="L13" s="10"/>
      <c r="M13" s="11"/>
    </row>
    <row r="14" spans="1:13" s="8" customFormat="1" ht="14.25">
      <c r="A14" s="38" t="s">
        <v>24</v>
      </c>
      <c r="B14" s="21" t="s">
        <v>34</v>
      </c>
      <c r="C14" s="21" t="s">
        <v>24</v>
      </c>
      <c r="D14" s="21" t="s">
        <v>35</v>
      </c>
      <c r="E14" s="21" t="s">
        <v>35</v>
      </c>
      <c r="F14" s="21" t="s">
        <v>34</v>
      </c>
      <c r="G14" s="21" t="s">
        <v>35</v>
      </c>
      <c r="H14" s="21" t="s">
        <v>36</v>
      </c>
      <c r="I14" s="21" t="s">
        <v>34</v>
      </c>
      <c r="J14" s="30" t="s">
        <v>37</v>
      </c>
      <c r="K14" s="22">
        <f>K16+K20+K26+K29+K37+K40+K45</f>
        <v>989.82</v>
      </c>
      <c r="L14" s="12"/>
      <c r="M14" s="7"/>
    </row>
    <row r="15" spans="1:13" s="9" customFormat="1" ht="12.75">
      <c r="A15" s="41">
        <f>A14+1</f>
        <v>2</v>
      </c>
      <c r="B15" s="21" t="s">
        <v>38</v>
      </c>
      <c r="C15" s="21" t="s">
        <v>24</v>
      </c>
      <c r="D15" s="21" t="s">
        <v>39</v>
      </c>
      <c r="E15" s="21" t="s">
        <v>35</v>
      </c>
      <c r="F15" s="21" t="s">
        <v>34</v>
      </c>
      <c r="G15" s="21" t="s">
        <v>35</v>
      </c>
      <c r="H15" s="21" t="s">
        <v>36</v>
      </c>
      <c r="I15" s="21" t="s">
        <v>34</v>
      </c>
      <c r="J15" s="30" t="s">
        <v>40</v>
      </c>
      <c r="K15" s="14">
        <f>K16</f>
        <v>346.03000000000003</v>
      </c>
      <c r="L15" s="2">
        <v>185</v>
      </c>
      <c r="M15" s="5"/>
    </row>
    <row r="16" spans="1:13" s="9" customFormat="1" ht="12.75">
      <c r="A16" s="41">
        <f aca="true" t="shared" si="0" ref="A16:A61">A15+1</f>
        <v>3</v>
      </c>
      <c r="B16" s="21" t="s">
        <v>38</v>
      </c>
      <c r="C16" s="21" t="s">
        <v>24</v>
      </c>
      <c r="D16" s="21" t="s">
        <v>39</v>
      </c>
      <c r="E16" s="21" t="s">
        <v>43</v>
      </c>
      <c r="F16" s="21" t="s">
        <v>34</v>
      </c>
      <c r="G16" s="21" t="s">
        <v>39</v>
      </c>
      <c r="H16" s="21" t="s">
        <v>36</v>
      </c>
      <c r="I16" s="21" t="s">
        <v>41</v>
      </c>
      <c r="J16" s="30" t="s">
        <v>59</v>
      </c>
      <c r="K16" s="14">
        <f>K17+K18+K19</f>
        <v>346.03000000000003</v>
      </c>
      <c r="L16" s="2"/>
      <c r="M16" s="7"/>
    </row>
    <row r="17" spans="1:13" ht="41.25">
      <c r="A17" s="41">
        <f t="shared" si="0"/>
        <v>4</v>
      </c>
      <c r="B17" s="13" t="s">
        <v>38</v>
      </c>
      <c r="C17" s="13" t="s">
        <v>24</v>
      </c>
      <c r="D17" s="13" t="s">
        <v>39</v>
      </c>
      <c r="E17" s="13" t="s">
        <v>43</v>
      </c>
      <c r="F17" s="13" t="s">
        <v>42</v>
      </c>
      <c r="G17" s="13" t="s">
        <v>39</v>
      </c>
      <c r="H17" s="13" t="s">
        <v>36</v>
      </c>
      <c r="I17" s="13" t="s">
        <v>41</v>
      </c>
      <c r="J17" s="43" t="s">
        <v>77</v>
      </c>
      <c r="K17" s="50">
        <f>429.43-87</f>
        <v>342.43</v>
      </c>
      <c r="L17" s="2">
        <v>244.43</v>
      </c>
      <c r="M17" s="7">
        <v>98</v>
      </c>
    </row>
    <row r="18" spans="1:13" ht="51">
      <c r="A18" s="41">
        <f t="shared" si="0"/>
        <v>5</v>
      </c>
      <c r="B18" s="13" t="s">
        <v>38</v>
      </c>
      <c r="C18" s="13" t="s">
        <v>24</v>
      </c>
      <c r="D18" s="13" t="s">
        <v>39</v>
      </c>
      <c r="E18" s="13" t="s">
        <v>43</v>
      </c>
      <c r="F18" s="13" t="s">
        <v>60</v>
      </c>
      <c r="G18" s="13" t="s">
        <v>39</v>
      </c>
      <c r="H18" s="13" t="s">
        <v>36</v>
      </c>
      <c r="I18" s="13" t="s">
        <v>41</v>
      </c>
      <c r="J18" s="32" t="s">
        <v>70</v>
      </c>
      <c r="K18" s="14">
        <v>0.1</v>
      </c>
      <c r="L18" s="2">
        <v>0.1</v>
      </c>
      <c r="M18" s="7">
        <f>K18-L18</f>
        <v>0</v>
      </c>
    </row>
    <row r="19" spans="1:13" s="9" customFormat="1" ht="25.5">
      <c r="A19" s="41">
        <f t="shared" si="0"/>
        <v>6</v>
      </c>
      <c r="B19" s="13" t="s">
        <v>38</v>
      </c>
      <c r="C19" s="13" t="s">
        <v>24</v>
      </c>
      <c r="D19" s="13" t="s">
        <v>39</v>
      </c>
      <c r="E19" s="13" t="s">
        <v>43</v>
      </c>
      <c r="F19" s="13" t="s">
        <v>61</v>
      </c>
      <c r="G19" s="13" t="s">
        <v>39</v>
      </c>
      <c r="H19" s="13" t="s">
        <v>36</v>
      </c>
      <c r="I19" s="13" t="s">
        <v>41</v>
      </c>
      <c r="J19" s="44" t="s">
        <v>71</v>
      </c>
      <c r="K19" s="50">
        <f>3.1+0.4</f>
        <v>3.5</v>
      </c>
      <c r="L19" s="2">
        <v>3.1</v>
      </c>
      <c r="M19" s="7">
        <f>K19-L19</f>
        <v>0.3999999999999999</v>
      </c>
    </row>
    <row r="20" spans="1:13" ht="21" customHeight="1">
      <c r="A20" s="41">
        <v>7</v>
      </c>
      <c r="B20" s="21" t="s">
        <v>34</v>
      </c>
      <c r="C20" s="21" t="s">
        <v>24</v>
      </c>
      <c r="D20" s="21" t="s">
        <v>63</v>
      </c>
      <c r="E20" s="21" t="s">
        <v>35</v>
      </c>
      <c r="F20" s="21" t="s">
        <v>34</v>
      </c>
      <c r="G20" s="21" t="s">
        <v>35</v>
      </c>
      <c r="H20" s="21" t="s">
        <v>36</v>
      </c>
      <c r="I20" s="21" t="s">
        <v>34</v>
      </c>
      <c r="J20" s="49" t="s">
        <v>84</v>
      </c>
      <c r="K20" s="14">
        <f>K21</f>
        <v>130.03</v>
      </c>
      <c r="M20" s="7"/>
    </row>
    <row r="21" spans="1:13" ht="18" customHeight="1">
      <c r="A21" s="41">
        <v>8</v>
      </c>
      <c r="B21" s="21" t="s">
        <v>34</v>
      </c>
      <c r="C21" s="21" t="s">
        <v>24</v>
      </c>
      <c r="D21" s="21" t="s">
        <v>63</v>
      </c>
      <c r="E21" s="21" t="s">
        <v>35</v>
      </c>
      <c r="F21" s="21" t="s">
        <v>34</v>
      </c>
      <c r="G21" s="21" t="s">
        <v>39</v>
      </c>
      <c r="H21" s="21" t="s">
        <v>36</v>
      </c>
      <c r="I21" s="21" t="s">
        <v>41</v>
      </c>
      <c r="J21" s="49" t="s">
        <v>93</v>
      </c>
      <c r="K21" s="14">
        <v>130.03</v>
      </c>
      <c r="M21" s="7"/>
    </row>
    <row r="22" spans="1:13" ht="38.25">
      <c r="A22" s="41">
        <v>9</v>
      </c>
      <c r="B22" s="13" t="s">
        <v>89</v>
      </c>
      <c r="C22" s="13" t="s">
        <v>24</v>
      </c>
      <c r="D22" s="13" t="s">
        <v>63</v>
      </c>
      <c r="E22" s="13" t="s">
        <v>43</v>
      </c>
      <c r="F22" s="13" t="s">
        <v>73</v>
      </c>
      <c r="G22" s="13" t="s">
        <v>39</v>
      </c>
      <c r="H22" s="13" t="s">
        <v>36</v>
      </c>
      <c r="I22" s="13" t="s">
        <v>41</v>
      </c>
      <c r="J22" s="32" t="s">
        <v>94</v>
      </c>
      <c r="K22" s="14">
        <v>47.59</v>
      </c>
      <c r="L22" s="2">
        <v>47.59</v>
      </c>
      <c r="M22" s="7">
        <f>K22-L22</f>
        <v>0</v>
      </c>
    </row>
    <row r="23" spans="1:13" ht="38.25">
      <c r="A23" s="41">
        <f t="shared" si="0"/>
        <v>10</v>
      </c>
      <c r="B23" s="13" t="s">
        <v>89</v>
      </c>
      <c r="C23" s="13" t="s">
        <v>24</v>
      </c>
      <c r="D23" s="13" t="s">
        <v>63</v>
      </c>
      <c r="E23" s="13" t="s">
        <v>43</v>
      </c>
      <c r="F23" s="13" t="s">
        <v>74</v>
      </c>
      <c r="G23" s="13" t="s">
        <v>39</v>
      </c>
      <c r="H23" s="13" t="s">
        <v>36</v>
      </c>
      <c r="I23" s="13" t="s">
        <v>41</v>
      </c>
      <c r="J23" s="45" t="s">
        <v>95</v>
      </c>
      <c r="K23" s="14">
        <v>0.99</v>
      </c>
      <c r="L23" s="2">
        <v>0.99</v>
      </c>
      <c r="M23" s="7">
        <f>K23-L23</f>
        <v>0</v>
      </c>
    </row>
    <row r="24" spans="1:13" ht="38.25">
      <c r="A24" s="41">
        <f t="shared" si="0"/>
        <v>11</v>
      </c>
      <c r="B24" s="13" t="s">
        <v>89</v>
      </c>
      <c r="C24" s="13" t="s">
        <v>24</v>
      </c>
      <c r="D24" s="13" t="s">
        <v>63</v>
      </c>
      <c r="E24" s="13" t="s">
        <v>43</v>
      </c>
      <c r="F24" s="13" t="s">
        <v>75</v>
      </c>
      <c r="G24" s="13" t="s">
        <v>39</v>
      </c>
      <c r="H24" s="13" t="s">
        <v>36</v>
      </c>
      <c r="I24" s="13" t="s">
        <v>41</v>
      </c>
      <c r="J24" s="45" t="s">
        <v>97</v>
      </c>
      <c r="K24" s="14">
        <v>77.05</v>
      </c>
      <c r="L24" s="2">
        <v>77.05</v>
      </c>
      <c r="M24" s="7">
        <f>K24-L24</f>
        <v>0</v>
      </c>
    </row>
    <row r="25" spans="1:13" ht="38.25">
      <c r="A25" s="41">
        <f t="shared" si="0"/>
        <v>12</v>
      </c>
      <c r="B25" s="13" t="s">
        <v>89</v>
      </c>
      <c r="C25" s="13" t="s">
        <v>24</v>
      </c>
      <c r="D25" s="13" t="s">
        <v>63</v>
      </c>
      <c r="E25" s="13" t="s">
        <v>43</v>
      </c>
      <c r="F25" s="13" t="s">
        <v>76</v>
      </c>
      <c r="G25" s="13" t="s">
        <v>39</v>
      </c>
      <c r="H25" s="13" t="s">
        <v>36</v>
      </c>
      <c r="I25" s="13" t="s">
        <v>41</v>
      </c>
      <c r="J25" s="45" t="s">
        <v>96</v>
      </c>
      <c r="K25" s="14">
        <v>4.4</v>
      </c>
      <c r="L25" s="2">
        <v>4.4</v>
      </c>
      <c r="M25" s="7">
        <f>K25-L25</f>
        <v>0</v>
      </c>
    </row>
    <row r="26" spans="1:13" ht="12.75">
      <c r="A26" s="41">
        <f t="shared" si="0"/>
        <v>13</v>
      </c>
      <c r="B26" s="21" t="s">
        <v>38</v>
      </c>
      <c r="C26" s="21" t="s">
        <v>24</v>
      </c>
      <c r="D26" s="21" t="s">
        <v>62</v>
      </c>
      <c r="E26" s="21" t="s">
        <v>35</v>
      </c>
      <c r="F26" s="21" t="s">
        <v>34</v>
      </c>
      <c r="G26" s="21" t="s">
        <v>35</v>
      </c>
      <c r="H26" s="21" t="s">
        <v>36</v>
      </c>
      <c r="I26" s="21" t="s">
        <v>34</v>
      </c>
      <c r="J26" s="51" t="s">
        <v>100</v>
      </c>
      <c r="K26" s="14">
        <f>K27</f>
        <v>189</v>
      </c>
      <c r="M26" s="7"/>
    </row>
    <row r="27" spans="1:13" ht="12.75">
      <c r="A27" s="41">
        <f t="shared" si="0"/>
        <v>14</v>
      </c>
      <c r="B27" s="21" t="s">
        <v>38</v>
      </c>
      <c r="C27" s="21" t="s">
        <v>24</v>
      </c>
      <c r="D27" s="21" t="s">
        <v>62</v>
      </c>
      <c r="E27" s="21" t="s">
        <v>63</v>
      </c>
      <c r="F27" s="21" t="s">
        <v>34</v>
      </c>
      <c r="G27" s="21" t="s">
        <v>39</v>
      </c>
      <c r="H27" s="21" t="s">
        <v>36</v>
      </c>
      <c r="I27" s="21" t="s">
        <v>41</v>
      </c>
      <c r="J27" s="51" t="s">
        <v>101</v>
      </c>
      <c r="K27" s="14">
        <f>K28</f>
        <v>189</v>
      </c>
      <c r="M27" s="7">
        <v>113</v>
      </c>
    </row>
    <row r="28" spans="1:13" ht="12.75">
      <c r="A28" s="41">
        <f t="shared" si="0"/>
        <v>15</v>
      </c>
      <c r="B28" s="13" t="s">
        <v>38</v>
      </c>
      <c r="C28" s="13" t="s">
        <v>24</v>
      </c>
      <c r="D28" s="13" t="s">
        <v>62</v>
      </c>
      <c r="E28" s="13" t="s">
        <v>63</v>
      </c>
      <c r="F28" s="13" t="s">
        <v>42</v>
      </c>
      <c r="G28" s="13" t="s">
        <v>39</v>
      </c>
      <c r="H28" s="13" t="s">
        <v>36</v>
      </c>
      <c r="I28" s="13" t="s">
        <v>41</v>
      </c>
      <c r="J28" s="52" t="s">
        <v>101</v>
      </c>
      <c r="K28" s="50">
        <f>46+30+113</f>
        <v>189</v>
      </c>
      <c r="L28" s="2">
        <v>46</v>
      </c>
      <c r="M28" s="7">
        <f>K28-L28</f>
        <v>143</v>
      </c>
    </row>
    <row r="29" spans="1:13" ht="15.75">
      <c r="A29" s="41">
        <f t="shared" si="0"/>
        <v>16</v>
      </c>
      <c r="B29" s="21" t="s">
        <v>38</v>
      </c>
      <c r="C29" s="21" t="s">
        <v>24</v>
      </c>
      <c r="D29" s="21" t="s">
        <v>4</v>
      </c>
      <c r="E29" s="21" t="s">
        <v>35</v>
      </c>
      <c r="F29" s="21" t="s">
        <v>34</v>
      </c>
      <c r="G29" s="21" t="s">
        <v>35</v>
      </c>
      <c r="H29" s="21" t="s">
        <v>36</v>
      </c>
      <c r="I29" s="21" t="s">
        <v>34</v>
      </c>
      <c r="J29" s="34" t="s">
        <v>45</v>
      </c>
      <c r="K29" s="14">
        <f>SUM(K32+K30)</f>
        <v>221.32</v>
      </c>
      <c r="M29" s="7"/>
    </row>
    <row r="30" spans="1:13" ht="12.75">
      <c r="A30" s="41">
        <f t="shared" si="0"/>
        <v>17</v>
      </c>
      <c r="B30" s="13" t="s">
        <v>38</v>
      </c>
      <c r="C30" s="13" t="s">
        <v>24</v>
      </c>
      <c r="D30" s="13" t="s">
        <v>4</v>
      </c>
      <c r="E30" s="13" t="s">
        <v>39</v>
      </c>
      <c r="F30" s="13" t="s">
        <v>34</v>
      </c>
      <c r="G30" s="13" t="s">
        <v>35</v>
      </c>
      <c r="H30" s="13" t="s">
        <v>36</v>
      </c>
      <c r="I30" s="13" t="s">
        <v>41</v>
      </c>
      <c r="J30" s="32" t="s">
        <v>78</v>
      </c>
      <c r="K30" s="14">
        <f>SUM(K31)</f>
        <v>18.92</v>
      </c>
      <c r="M30" s="7"/>
    </row>
    <row r="31" spans="1:13" ht="25.5">
      <c r="A31" s="41">
        <f t="shared" si="0"/>
        <v>18</v>
      </c>
      <c r="B31" s="13" t="s">
        <v>38</v>
      </c>
      <c r="C31" s="13" t="s">
        <v>24</v>
      </c>
      <c r="D31" s="13" t="s">
        <v>4</v>
      </c>
      <c r="E31" s="13" t="s">
        <v>39</v>
      </c>
      <c r="F31" s="13" t="s">
        <v>61</v>
      </c>
      <c r="G31" s="13" t="s">
        <v>33</v>
      </c>
      <c r="H31" s="13" t="s">
        <v>36</v>
      </c>
      <c r="I31" s="13" t="s">
        <v>41</v>
      </c>
      <c r="J31" s="32" t="s">
        <v>79</v>
      </c>
      <c r="K31" s="14">
        <v>18.92</v>
      </c>
      <c r="L31" s="2">
        <v>18.92</v>
      </c>
      <c r="M31" s="7">
        <f>K31-L31</f>
        <v>0</v>
      </c>
    </row>
    <row r="32" spans="1:13" ht="15.75">
      <c r="A32" s="41">
        <f t="shared" si="0"/>
        <v>19</v>
      </c>
      <c r="B32" s="21" t="s">
        <v>38</v>
      </c>
      <c r="C32" s="21" t="s">
        <v>24</v>
      </c>
      <c r="D32" s="21" t="s">
        <v>4</v>
      </c>
      <c r="E32" s="21" t="s">
        <v>4</v>
      </c>
      <c r="F32" s="21" t="s">
        <v>34</v>
      </c>
      <c r="G32" s="21" t="s">
        <v>35</v>
      </c>
      <c r="H32" s="21" t="s">
        <v>36</v>
      </c>
      <c r="I32" s="48" t="s">
        <v>41</v>
      </c>
      <c r="J32" s="34" t="s">
        <v>46</v>
      </c>
      <c r="K32" s="14">
        <f>SUM(K33+K35)</f>
        <v>202.4</v>
      </c>
      <c r="M32" s="7"/>
    </row>
    <row r="33" spans="1:13" ht="25.5">
      <c r="A33" s="41">
        <f t="shared" si="0"/>
        <v>20</v>
      </c>
      <c r="B33" s="13" t="s">
        <v>38</v>
      </c>
      <c r="C33" s="13" t="s">
        <v>24</v>
      </c>
      <c r="D33" s="13" t="s">
        <v>4</v>
      </c>
      <c r="E33" s="13" t="s">
        <v>4</v>
      </c>
      <c r="F33" s="13" t="s">
        <v>42</v>
      </c>
      <c r="G33" s="13" t="s">
        <v>35</v>
      </c>
      <c r="H33" s="13" t="s">
        <v>36</v>
      </c>
      <c r="I33" s="13" t="s">
        <v>41</v>
      </c>
      <c r="J33" s="32" t="s">
        <v>80</v>
      </c>
      <c r="K33" s="14">
        <f>K34</f>
        <v>142.4</v>
      </c>
      <c r="M33" s="7"/>
    </row>
    <row r="34" spans="1:13" ht="38.25">
      <c r="A34" s="41">
        <f t="shared" si="0"/>
        <v>21</v>
      </c>
      <c r="B34" s="13" t="s">
        <v>38</v>
      </c>
      <c r="C34" s="13" t="s">
        <v>24</v>
      </c>
      <c r="D34" s="13" t="s">
        <v>4</v>
      </c>
      <c r="E34" s="13" t="s">
        <v>4</v>
      </c>
      <c r="F34" s="13" t="s">
        <v>69</v>
      </c>
      <c r="G34" s="13" t="s">
        <v>33</v>
      </c>
      <c r="H34" s="13" t="s">
        <v>36</v>
      </c>
      <c r="I34" s="13" t="s">
        <v>41</v>
      </c>
      <c r="J34" s="32" t="s">
        <v>81</v>
      </c>
      <c r="K34" s="14">
        <f>132.4-50+60</f>
        <v>142.4</v>
      </c>
      <c r="L34" s="2">
        <v>82.4</v>
      </c>
      <c r="M34" s="7">
        <v>60</v>
      </c>
    </row>
    <row r="35" spans="1:13" ht="25.5">
      <c r="A35" s="41">
        <f t="shared" si="0"/>
        <v>22</v>
      </c>
      <c r="B35" s="13" t="s">
        <v>38</v>
      </c>
      <c r="C35" s="13" t="s">
        <v>24</v>
      </c>
      <c r="D35" s="13" t="s">
        <v>4</v>
      </c>
      <c r="E35" s="13" t="s">
        <v>4</v>
      </c>
      <c r="F35" s="13" t="s">
        <v>60</v>
      </c>
      <c r="G35" s="13" t="s">
        <v>35</v>
      </c>
      <c r="H35" s="13" t="s">
        <v>36</v>
      </c>
      <c r="I35" s="13" t="s">
        <v>41</v>
      </c>
      <c r="J35" s="32" t="s">
        <v>82</v>
      </c>
      <c r="K35" s="14">
        <f>K36</f>
        <v>60</v>
      </c>
      <c r="M35" s="7"/>
    </row>
    <row r="36" spans="1:13" s="9" customFormat="1" ht="38.25">
      <c r="A36" s="41">
        <f t="shared" si="0"/>
        <v>23</v>
      </c>
      <c r="B36" s="13" t="s">
        <v>38</v>
      </c>
      <c r="C36" s="13" t="s">
        <v>24</v>
      </c>
      <c r="D36" s="13" t="s">
        <v>4</v>
      </c>
      <c r="E36" s="13" t="s">
        <v>4</v>
      </c>
      <c r="F36" s="13" t="s">
        <v>47</v>
      </c>
      <c r="G36" s="13" t="s">
        <v>33</v>
      </c>
      <c r="H36" s="13" t="s">
        <v>36</v>
      </c>
      <c r="I36" s="13" t="s">
        <v>41</v>
      </c>
      <c r="J36" s="32" t="s">
        <v>83</v>
      </c>
      <c r="K36" s="14">
        <f>10+50</f>
        <v>60</v>
      </c>
      <c r="L36" s="2">
        <v>60</v>
      </c>
      <c r="M36" s="7">
        <f>K36-L36</f>
        <v>0</v>
      </c>
    </row>
    <row r="37" spans="1:13" ht="12.75">
      <c r="A37" s="41">
        <f t="shared" si="0"/>
        <v>24</v>
      </c>
      <c r="B37" s="21" t="s">
        <v>91</v>
      </c>
      <c r="C37" s="21" t="s">
        <v>24</v>
      </c>
      <c r="D37" s="21" t="s">
        <v>64</v>
      </c>
      <c r="E37" s="21" t="s">
        <v>35</v>
      </c>
      <c r="F37" s="21" t="s">
        <v>34</v>
      </c>
      <c r="G37" s="21" t="s">
        <v>35</v>
      </c>
      <c r="H37" s="21" t="s">
        <v>36</v>
      </c>
      <c r="I37" s="21" t="s">
        <v>34</v>
      </c>
      <c r="J37" s="30" t="s">
        <v>65</v>
      </c>
      <c r="K37" s="14">
        <f>K38</f>
        <v>17.29</v>
      </c>
      <c r="M37" s="7"/>
    </row>
    <row r="38" spans="1:13" ht="25.5">
      <c r="A38" s="41">
        <f t="shared" si="0"/>
        <v>25</v>
      </c>
      <c r="B38" s="46" t="s">
        <v>91</v>
      </c>
      <c r="C38" s="21" t="s">
        <v>24</v>
      </c>
      <c r="D38" s="21" t="s">
        <v>64</v>
      </c>
      <c r="E38" s="21" t="s">
        <v>18</v>
      </c>
      <c r="F38" s="21" t="s">
        <v>34</v>
      </c>
      <c r="G38" s="21" t="s">
        <v>39</v>
      </c>
      <c r="H38" s="21" t="s">
        <v>36</v>
      </c>
      <c r="I38" s="21" t="s">
        <v>41</v>
      </c>
      <c r="J38" s="30" t="s">
        <v>48</v>
      </c>
      <c r="K38" s="23">
        <f>K39</f>
        <v>17.29</v>
      </c>
      <c r="M38" s="7"/>
    </row>
    <row r="39" spans="1:13" s="9" customFormat="1" ht="38.25">
      <c r="A39" s="41">
        <f t="shared" si="0"/>
        <v>26</v>
      </c>
      <c r="B39" s="24" t="s">
        <v>91</v>
      </c>
      <c r="C39" s="13" t="s">
        <v>24</v>
      </c>
      <c r="D39" s="13" t="s">
        <v>64</v>
      </c>
      <c r="E39" s="13" t="s">
        <v>18</v>
      </c>
      <c r="F39" s="13" t="s">
        <v>60</v>
      </c>
      <c r="G39" s="13" t="s">
        <v>39</v>
      </c>
      <c r="H39" s="13" t="s">
        <v>36</v>
      </c>
      <c r="I39" s="13" t="s">
        <v>41</v>
      </c>
      <c r="J39" s="31" t="s">
        <v>49</v>
      </c>
      <c r="K39" s="23">
        <v>17.29</v>
      </c>
      <c r="L39" s="2">
        <v>17.29</v>
      </c>
      <c r="M39" s="7">
        <f>K39-L39</f>
        <v>0</v>
      </c>
    </row>
    <row r="40" spans="1:13" s="9" customFormat="1" ht="25.5">
      <c r="A40" s="41">
        <f t="shared" si="0"/>
        <v>27</v>
      </c>
      <c r="B40" s="21" t="s">
        <v>3</v>
      </c>
      <c r="C40" s="21" t="s">
        <v>24</v>
      </c>
      <c r="D40" s="21" t="s">
        <v>66</v>
      </c>
      <c r="E40" s="21" t="s">
        <v>35</v>
      </c>
      <c r="F40" s="21" t="s">
        <v>34</v>
      </c>
      <c r="G40" s="21" t="s">
        <v>35</v>
      </c>
      <c r="H40" s="21" t="s">
        <v>36</v>
      </c>
      <c r="I40" s="21" t="s">
        <v>34</v>
      </c>
      <c r="J40" s="30" t="s">
        <v>67</v>
      </c>
      <c r="K40" s="14">
        <f>K41</f>
        <v>79.15</v>
      </c>
      <c r="L40" s="2"/>
      <c r="M40" s="7"/>
    </row>
    <row r="41" spans="1:13" ht="38.25">
      <c r="A41" s="41">
        <f t="shared" si="0"/>
        <v>28</v>
      </c>
      <c r="B41" s="21" t="s">
        <v>3</v>
      </c>
      <c r="C41" s="21" t="s">
        <v>24</v>
      </c>
      <c r="D41" s="21" t="s">
        <v>66</v>
      </c>
      <c r="E41" s="21" t="s">
        <v>62</v>
      </c>
      <c r="F41" s="21" t="s">
        <v>34</v>
      </c>
      <c r="G41" s="21" t="s">
        <v>35</v>
      </c>
      <c r="H41" s="21" t="s">
        <v>36</v>
      </c>
      <c r="I41" s="21" t="s">
        <v>68</v>
      </c>
      <c r="J41" s="30" t="s">
        <v>5</v>
      </c>
      <c r="K41" s="14">
        <f>K42</f>
        <v>79.15</v>
      </c>
      <c r="M41" s="7"/>
    </row>
    <row r="42" spans="1:13" ht="25.5">
      <c r="A42" s="41">
        <f t="shared" si="0"/>
        <v>29</v>
      </c>
      <c r="B42" s="25" t="s">
        <v>3</v>
      </c>
      <c r="C42" s="13" t="s">
        <v>24</v>
      </c>
      <c r="D42" s="13" t="s">
        <v>66</v>
      </c>
      <c r="E42" s="13" t="s">
        <v>62</v>
      </c>
      <c r="F42" s="42" t="s">
        <v>33</v>
      </c>
      <c r="G42" s="13" t="s">
        <v>35</v>
      </c>
      <c r="H42" s="13" t="s">
        <v>36</v>
      </c>
      <c r="I42" s="13" t="s">
        <v>68</v>
      </c>
      <c r="J42" s="31" t="s">
        <v>6</v>
      </c>
      <c r="K42" s="26">
        <f>K43</f>
        <v>79.15</v>
      </c>
      <c r="M42" s="7"/>
    </row>
    <row r="43" spans="1:13" ht="38.25">
      <c r="A43" s="41">
        <f t="shared" si="0"/>
        <v>30</v>
      </c>
      <c r="B43" s="25" t="s">
        <v>3</v>
      </c>
      <c r="C43" s="13" t="s">
        <v>24</v>
      </c>
      <c r="D43" s="13" t="s">
        <v>66</v>
      </c>
      <c r="E43" s="13" t="s">
        <v>62</v>
      </c>
      <c r="F43" s="13" t="s">
        <v>69</v>
      </c>
      <c r="G43" s="13" t="s">
        <v>33</v>
      </c>
      <c r="H43" s="13" t="s">
        <v>36</v>
      </c>
      <c r="I43" s="13" t="s">
        <v>68</v>
      </c>
      <c r="J43" s="31" t="s">
        <v>0</v>
      </c>
      <c r="K43" s="26">
        <f>SUM(K44:K44)</f>
        <v>79.15</v>
      </c>
      <c r="M43" s="7"/>
    </row>
    <row r="44" spans="1:13" s="9" customFormat="1" ht="38.25">
      <c r="A44" s="41">
        <f t="shared" si="0"/>
        <v>31</v>
      </c>
      <c r="B44" s="25" t="s">
        <v>3</v>
      </c>
      <c r="C44" s="13" t="s">
        <v>24</v>
      </c>
      <c r="D44" s="13" t="s">
        <v>66</v>
      </c>
      <c r="E44" s="13" t="s">
        <v>62</v>
      </c>
      <c r="F44" s="13" t="s">
        <v>69</v>
      </c>
      <c r="G44" s="13" t="s">
        <v>33</v>
      </c>
      <c r="H44" s="25" t="s">
        <v>107</v>
      </c>
      <c r="I44" s="13" t="s">
        <v>68</v>
      </c>
      <c r="J44" s="31" t="s">
        <v>92</v>
      </c>
      <c r="K44" s="26">
        <f>67.15+12</f>
        <v>79.15</v>
      </c>
      <c r="L44" s="2">
        <v>67.15</v>
      </c>
      <c r="M44" s="7">
        <v>12</v>
      </c>
    </row>
    <row r="45" spans="1:13" s="9" customFormat="1" ht="12.75">
      <c r="A45" s="41">
        <f t="shared" si="0"/>
        <v>32</v>
      </c>
      <c r="B45" s="21" t="s">
        <v>3</v>
      </c>
      <c r="C45" s="21" t="s">
        <v>24</v>
      </c>
      <c r="D45" s="21" t="s">
        <v>102</v>
      </c>
      <c r="E45" s="21" t="s">
        <v>35</v>
      </c>
      <c r="F45" s="21" t="s">
        <v>34</v>
      </c>
      <c r="G45" s="21" t="s">
        <v>35</v>
      </c>
      <c r="H45" s="21" t="s">
        <v>36</v>
      </c>
      <c r="I45" s="21" t="s">
        <v>34</v>
      </c>
      <c r="J45" s="51" t="s">
        <v>103</v>
      </c>
      <c r="K45" s="26">
        <f>K46</f>
        <v>7</v>
      </c>
      <c r="L45" s="2"/>
      <c r="M45" s="7"/>
    </row>
    <row r="46" spans="1:13" s="9" customFormat="1" ht="25.5">
      <c r="A46" s="41">
        <f t="shared" si="0"/>
        <v>33</v>
      </c>
      <c r="B46" s="21" t="s">
        <v>3</v>
      </c>
      <c r="C46" s="21" t="s">
        <v>24</v>
      </c>
      <c r="D46" s="21" t="s">
        <v>102</v>
      </c>
      <c r="E46" s="21" t="s">
        <v>4</v>
      </c>
      <c r="F46" s="21" t="s">
        <v>34</v>
      </c>
      <c r="G46" s="21" t="s">
        <v>35</v>
      </c>
      <c r="H46" s="21" t="s">
        <v>36</v>
      </c>
      <c r="I46" s="21" t="s">
        <v>104</v>
      </c>
      <c r="J46" s="51" t="s">
        <v>105</v>
      </c>
      <c r="K46" s="26">
        <f>K47</f>
        <v>7</v>
      </c>
      <c r="L46" s="2"/>
      <c r="M46" s="7"/>
    </row>
    <row r="47" spans="1:13" s="9" customFormat="1" ht="12.75">
      <c r="A47" s="41">
        <f t="shared" si="0"/>
        <v>34</v>
      </c>
      <c r="B47" s="13" t="s">
        <v>3</v>
      </c>
      <c r="C47" s="13" t="s">
        <v>24</v>
      </c>
      <c r="D47" s="13" t="s">
        <v>102</v>
      </c>
      <c r="E47" s="13" t="s">
        <v>4</v>
      </c>
      <c r="F47" s="13" t="s">
        <v>42</v>
      </c>
      <c r="G47" s="13" t="s">
        <v>35</v>
      </c>
      <c r="H47" s="13" t="s">
        <v>36</v>
      </c>
      <c r="I47" s="13" t="s">
        <v>104</v>
      </c>
      <c r="J47" s="52" t="s">
        <v>106</v>
      </c>
      <c r="K47" s="26">
        <f>K48</f>
        <v>7</v>
      </c>
      <c r="L47" s="2"/>
      <c r="M47" s="7"/>
    </row>
    <row r="48" spans="1:13" s="9" customFormat="1" ht="25.5">
      <c r="A48" s="41">
        <f t="shared" si="0"/>
        <v>35</v>
      </c>
      <c r="B48" s="13" t="s">
        <v>3</v>
      </c>
      <c r="C48" s="13" t="s">
        <v>24</v>
      </c>
      <c r="D48" s="13" t="s">
        <v>102</v>
      </c>
      <c r="E48" s="13" t="s">
        <v>4</v>
      </c>
      <c r="F48" s="13" t="s">
        <v>69</v>
      </c>
      <c r="G48" s="13" t="s">
        <v>33</v>
      </c>
      <c r="H48" s="13" t="s">
        <v>107</v>
      </c>
      <c r="I48" s="13" t="s">
        <v>104</v>
      </c>
      <c r="J48" s="52" t="s">
        <v>108</v>
      </c>
      <c r="K48" s="26">
        <f>5+2</f>
        <v>7</v>
      </c>
      <c r="L48" s="2">
        <v>5</v>
      </c>
      <c r="M48" s="7">
        <v>2</v>
      </c>
    </row>
    <row r="49" spans="1:13" s="9" customFormat="1" ht="12.75">
      <c r="A49" s="41">
        <f t="shared" si="0"/>
        <v>36</v>
      </c>
      <c r="B49" s="21" t="s">
        <v>91</v>
      </c>
      <c r="C49" s="21" t="s">
        <v>25</v>
      </c>
      <c r="D49" s="21" t="s">
        <v>35</v>
      </c>
      <c r="E49" s="21" t="s">
        <v>35</v>
      </c>
      <c r="F49" s="21" t="s">
        <v>34</v>
      </c>
      <c r="G49" s="21" t="s">
        <v>35</v>
      </c>
      <c r="H49" s="21" t="s">
        <v>36</v>
      </c>
      <c r="I49" s="21" t="s">
        <v>34</v>
      </c>
      <c r="J49" s="30" t="s">
        <v>11</v>
      </c>
      <c r="K49" s="14">
        <v>6291.85</v>
      </c>
      <c r="L49" s="2"/>
      <c r="M49" s="7"/>
    </row>
    <row r="50" spans="1:13" ht="25.5">
      <c r="A50" s="41">
        <f t="shared" si="0"/>
        <v>37</v>
      </c>
      <c r="B50" s="21" t="s">
        <v>91</v>
      </c>
      <c r="C50" s="21" t="s">
        <v>25</v>
      </c>
      <c r="D50" s="21" t="s">
        <v>43</v>
      </c>
      <c r="E50" s="21" t="s">
        <v>35</v>
      </c>
      <c r="F50" s="21" t="s">
        <v>34</v>
      </c>
      <c r="G50" s="21" t="s">
        <v>35</v>
      </c>
      <c r="H50" s="21" t="s">
        <v>36</v>
      </c>
      <c r="I50" s="21" t="s">
        <v>34</v>
      </c>
      <c r="J50" s="30" t="s">
        <v>12</v>
      </c>
      <c r="K50" s="14">
        <v>6291.85</v>
      </c>
      <c r="M50" s="7"/>
    </row>
    <row r="51" spans="1:13" ht="12.75">
      <c r="A51" s="41">
        <f t="shared" si="0"/>
        <v>38</v>
      </c>
      <c r="B51" s="21" t="s">
        <v>91</v>
      </c>
      <c r="C51" s="21" t="s">
        <v>25</v>
      </c>
      <c r="D51" s="21" t="s">
        <v>43</v>
      </c>
      <c r="E51" s="21" t="s">
        <v>39</v>
      </c>
      <c r="F51" s="21" t="s">
        <v>34</v>
      </c>
      <c r="G51" s="21" t="s">
        <v>35</v>
      </c>
      <c r="H51" s="21" t="s">
        <v>36</v>
      </c>
      <c r="I51" s="21" t="s">
        <v>10</v>
      </c>
      <c r="J51" s="30" t="s">
        <v>13</v>
      </c>
      <c r="K51" s="14">
        <f>K52</f>
        <v>1299.08</v>
      </c>
      <c r="M51" s="7"/>
    </row>
    <row r="52" spans="1:13" ht="12.75">
      <c r="A52" s="41">
        <f t="shared" si="0"/>
        <v>39</v>
      </c>
      <c r="B52" s="13" t="s">
        <v>91</v>
      </c>
      <c r="C52" s="13" t="s">
        <v>25</v>
      </c>
      <c r="D52" s="13" t="s">
        <v>43</v>
      </c>
      <c r="E52" s="13" t="s">
        <v>39</v>
      </c>
      <c r="F52" s="13" t="s">
        <v>14</v>
      </c>
      <c r="G52" s="13" t="s">
        <v>35</v>
      </c>
      <c r="H52" s="13" t="s">
        <v>36</v>
      </c>
      <c r="I52" s="13" t="s">
        <v>10</v>
      </c>
      <c r="J52" s="31" t="s">
        <v>85</v>
      </c>
      <c r="K52" s="14">
        <f>K53</f>
        <v>1299.08</v>
      </c>
      <c r="M52" s="7"/>
    </row>
    <row r="53" spans="1:13" ht="12.75">
      <c r="A53" s="41">
        <f t="shared" si="0"/>
        <v>40</v>
      </c>
      <c r="B53" s="13" t="s">
        <v>91</v>
      </c>
      <c r="C53" s="13" t="s">
        <v>25</v>
      </c>
      <c r="D53" s="13" t="s">
        <v>43</v>
      </c>
      <c r="E53" s="13" t="s">
        <v>39</v>
      </c>
      <c r="F53" s="13" t="s">
        <v>14</v>
      </c>
      <c r="G53" s="13" t="s">
        <v>33</v>
      </c>
      <c r="H53" s="13" t="s">
        <v>36</v>
      </c>
      <c r="I53" s="13" t="s">
        <v>10</v>
      </c>
      <c r="J53" s="31" t="s">
        <v>15</v>
      </c>
      <c r="K53" s="14">
        <v>1299.08</v>
      </c>
      <c r="L53" s="2">
        <v>1299.08</v>
      </c>
      <c r="M53" s="7">
        <f>K53-L53</f>
        <v>0</v>
      </c>
    </row>
    <row r="54" spans="1:13" ht="12.75">
      <c r="A54" s="41">
        <f t="shared" si="0"/>
        <v>41</v>
      </c>
      <c r="B54" s="21" t="s">
        <v>91</v>
      </c>
      <c r="C54" s="21" t="s">
        <v>25</v>
      </c>
      <c r="D54" s="21" t="s">
        <v>43</v>
      </c>
      <c r="E54" s="21" t="s">
        <v>63</v>
      </c>
      <c r="F54" s="21" t="s">
        <v>34</v>
      </c>
      <c r="G54" s="21" t="s">
        <v>35</v>
      </c>
      <c r="H54" s="21" t="s">
        <v>36</v>
      </c>
      <c r="I54" s="21" t="s">
        <v>10</v>
      </c>
      <c r="J54" s="30" t="s">
        <v>17</v>
      </c>
      <c r="K54" s="14">
        <f>K55</f>
        <v>77.4</v>
      </c>
      <c r="M54" s="7"/>
    </row>
    <row r="55" spans="1:13" ht="25.5">
      <c r="A55" s="41">
        <f t="shared" si="0"/>
        <v>42</v>
      </c>
      <c r="B55" s="13" t="s">
        <v>91</v>
      </c>
      <c r="C55" s="13" t="s">
        <v>25</v>
      </c>
      <c r="D55" s="13" t="s">
        <v>43</v>
      </c>
      <c r="E55" s="13" t="s">
        <v>63</v>
      </c>
      <c r="F55" s="13" t="s">
        <v>2</v>
      </c>
      <c r="G55" s="13" t="s">
        <v>35</v>
      </c>
      <c r="H55" s="13" t="s">
        <v>36</v>
      </c>
      <c r="I55" s="13" t="s">
        <v>10</v>
      </c>
      <c r="J55" s="31" t="s">
        <v>86</v>
      </c>
      <c r="K55" s="14">
        <f>K56</f>
        <v>77.4</v>
      </c>
      <c r="M55" s="7"/>
    </row>
    <row r="56" spans="1:13" s="9" customFormat="1" ht="25.5">
      <c r="A56" s="41">
        <f t="shared" si="0"/>
        <v>43</v>
      </c>
      <c r="B56" s="13" t="s">
        <v>91</v>
      </c>
      <c r="C56" s="13" t="s">
        <v>25</v>
      </c>
      <c r="D56" s="13" t="s">
        <v>43</v>
      </c>
      <c r="E56" s="13" t="s">
        <v>63</v>
      </c>
      <c r="F56" s="13" t="s">
        <v>2</v>
      </c>
      <c r="G56" s="13" t="s">
        <v>33</v>
      </c>
      <c r="H56" s="13" t="s">
        <v>36</v>
      </c>
      <c r="I56" s="13" t="s">
        <v>10</v>
      </c>
      <c r="J56" s="31" t="s">
        <v>87</v>
      </c>
      <c r="K56" s="14">
        <v>77.4</v>
      </c>
      <c r="L56" s="2">
        <v>77.4</v>
      </c>
      <c r="M56" s="7">
        <f>K56-L56</f>
        <v>0</v>
      </c>
    </row>
    <row r="57" spans="1:13" ht="12.75">
      <c r="A57" s="41">
        <f t="shared" si="0"/>
        <v>44</v>
      </c>
      <c r="B57" s="21" t="s">
        <v>91</v>
      </c>
      <c r="C57" s="21" t="s">
        <v>25</v>
      </c>
      <c r="D57" s="21" t="s">
        <v>43</v>
      </c>
      <c r="E57" s="21" t="s">
        <v>18</v>
      </c>
      <c r="F57" s="21" t="s">
        <v>34</v>
      </c>
      <c r="G57" s="21" t="s">
        <v>35</v>
      </c>
      <c r="H57" s="21" t="s">
        <v>36</v>
      </c>
      <c r="I57" s="21" t="s">
        <v>10</v>
      </c>
      <c r="J57" s="30" t="s">
        <v>19</v>
      </c>
      <c r="K57" s="14">
        <v>4915.37</v>
      </c>
      <c r="M57" s="7"/>
    </row>
    <row r="58" spans="1:13" ht="25.5">
      <c r="A58" s="41">
        <f t="shared" si="0"/>
        <v>45</v>
      </c>
      <c r="B58" s="21" t="s">
        <v>91</v>
      </c>
      <c r="C58" s="21" t="s">
        <v>25</v>
      </c>
      <c r="D58" s="21" t="s">
        <v>43</v>
      </c>
      <c r="E58" s="21" t="s">
        <v>18</v>
      </c>
      <c r="F58" s="21" t="s">
        <v>1</v>
      </c>
      <c r="G58" s="21" t="s">
        <v>35</v>
      </c>
      <c r="H58" s="21" t="s">
        <v>36</v>
      </c>
      <c r="I58" s="21" t="s">
        <v>10</v>
      </c>
      <c r="J58" s="30" t="s">
        <v>20</v>
      </c>
      <c r="K58" s="14">
        <f>K59</f>
        <v>71.04</v>
      </c>
      <c r="M58" s="7"/>
    </row>
    <row r="59" spans="1:13" ht="38.25">
      <c r="A59" s="54">
        <f t="shared" si="0"/>
        <v>46</v>
      </c>
      <c r="B59" s="53" t="s">
        <v>91</v>
      </c>
      <c r="C59" s="53" t="s">
        <v>25</v>
      </c>
      <c r="D59" s="53" t="s">
        <v>43</v>
      </c>
      <c r="E59" s="53" t="s">
        <v>18</v>
      </c>
      <c r="F59" s="53" t="s">
        <v>1</v>
      </c>
      <c r="G59" s="53" t="s">
        <v>33</v>
      </c>
      <c r="H59" s="53" t="s">
        <v>36</v>
      </c>
      <c r="I59" s="53" t="s">
        <v>10</v>
      </c>
      <c r="J59" s="55" t="s">
        <v>7</v>
      </c>
      <c r="K59" s="50">
        <v>71.04</v>
      </c>
      <c r="L59" s="2">
        <v>0</v>
      </c>
      <c r="M59" s="7">
        <f>K59-L59</f>
        <v>71.04</v>
      </c>
    </row>
    <row r="60" spans="1:13" ht="12.75">
      <c r="A60" s="41">
        <f t="shared" si="0"/>
        <v>47</v>
      </c>
      <c r="B60" s="21" t="s">
        <v>91</v>
      </c>
      <c r="C60" s="21" t="s">
        <v>25</v>
      </c>
      <c r="D60" s="21" t="s">
        <v>43</v>
      </c>
      <c r="E60" s="21" t="s">
        <v>18</v>
      </c>
      <c r="F60" s="21" t="s">
        <v>16</v>
      </c>
      <c r="G60" s="21" t="s">
        <v>35</v>
      </c>
      <c r="H60" s="21" t="s">
        <v>36</v>
      </c>
      <c r="I60" s="21" t="s">
        <v>10</v>
      </c>
      <c r="J60" s="30" t="s">
        <v>8</v>
      </c>
      <c r="K60" s="14">
        <v>4844.33</v>
      </c>
      <c r="L60" s="2">
        <v>-18.5</v>
      </c>
      <c r="M60" s="7">
        <v>2473.65</v>
      </c>
    </row>
    <row r="61" spans="1:13" ht="12.75">
      <c r="A61" s="41">
        <f t="shared" si="0"/>
        <v>48</v>
      </c>
      <c r="B61" s="13" t="s">
        <v>91</v>
      </c>
      <c r="C61" s="13" t="s">
        <v>25</v>
      </c>
      <c r="D61" s="13" t="s">
        <v>43</v>
      </c>
      <c r="E61" s="13" t="s">
        <v>18</v>
      </c>
      <c r="F61" s="13" t="s">
        <v>16</v>
      </c>
      <c r="G61" s="13" t="s">
        <v>33</v>
      </c>
      <c r="H61" s="13" t="s">
        <v>36</v>
      </c>
      <c r="I61" s="13" t="s">
        <v>10</v>
      </c>
      <c r="J61" s="31" t="s">
        <v>9</v>
      </c>
      <c r="K61" s="14">
        <v>4844.33</v>
      </c>
      <c r="L61" s="2">
        <v>2389.18</v>
      </c>
      <c r="M61" s="7">
        <f>K61-L61</f>
        <v>2455.15</v>
      </c>
    </row>
    <row r="62" spans="1:13" ht="15" thickBot="1">
      <c r="A62" s="39"/>
      <c r="B62" s="27"/>
      <c r="C62" s="27"/>
      <c r="D62" s="27"/>
      <c r="E62" s="27"/>
      <c r="F62" s="27"/>
      <c r="G62" s="27"/>
      <c r="H62" s="27"/>
      <c r="I62" s="27"/>
      <c r="J62" s="33" t="s">
        <v>21</v>
      </c>
      <c r="K62" s="28">
        <f>K14+K49</f>
        <v>7281.67</v>
      </c>
      <c r="L62" s="2">
        <f>SUM(L17:L61)</f>
        <v>4421.58</v>
      </c>
      <c r="M62" s="2">
        <f>SUM(M17:M61)</f>
        <v>5428.24</v>
      </c>
    </row>
    <row r="63" spans="1:11" ht="12.75">
      <c r="A63" s="40"/>
      <c r="K63" s="2"/>
    </row>
    <row r="64" spans="1:11" ht="12.75">
      <c r="A64" s="40"/>
      <c r="K64" s="2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</sheetData>
  <sheetProtection/>
  <mergeCells count="12">
    <mergeCell ref="J11:J12"/>
    <mergeCell ref="K11:K12"/>
    <mergeCell ref="A9:K9"/>
    <mergeCell ref="A11:A12"/>
    <mergeCell ref="B11:I11"/>
    <mergeCell ref="J1:K1"/>
    <mergeCell ref="J2:K2"/>
    <mergeCell ref="J3:K3"/>
    <mergeCell ref="J10:K10"/>
    <mergeCell ref="J4:K4"/>
    <mergeCell ref="J5:K5"/>
    <mergeCell ref="J6:K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XP GAME 2008</cp:lastModifiedBy>
  <cp:lastPrinted>2014-09-25T01:52:45Z</cp:lastPrinted>
  <dcterms:created xsi:type="dcterms:W3CDTF">2009-10-30T03:22:53Z</dcterms:created>
  <dcterms:modified xsi:type="dcterms:W3CDTF">2014-12-29T04:37:14Z</dcterms:modified>
  <cp:category/>
  <cp:version/>
  <cp:contentType/>
  <cp:contentStatus/>
</cp:coreProperties>
</file>